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自作\kogures\hitoshi\webtext\or-goolseeking\"/>
    </mc:Choice>
  </mc:AlternateContent>
  <bookViews>
    <workbookView xWindow="0" yWindow="0" windowWidth="12930" windowHeight="543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8" i="1" l="1"/>
  <c r="D29" i="1" s="1"/>
  <c r="D30" i="1" s="1"/>
  <c r="D13" i="1"/>
  <c r="D11" i="1"/>
  <c r="D4" i="1"/>
  <c r="D31" i="1" l="1"/>
  <c r="E28" i="1"/>
  <c r="D15" i="1"/>
  <c r="D17" i="1" s="1"/>
  <c r="D14" i="1"/>
  <c r="D18" i="1" s="1"/>
  <c r="D19" i="1" s="1"/>
  <c r="E29" i="1" l="1"/>
  <c r="E30" i="1" s="1"/>
  <c r="F28" i="1"/>
  <c r="F30" i="1" l="1"/>
  <c r="E31" i="1"/>
  <c r="F29" i="1"/>
  <c r="G28" i="1"/>
  <c r="F31" i="1" l="1"/>
  <c r="G29" i="1"/>
  <c r="G30" i="1" s="1"/>
  <c r="H28" i="1"/>
  <c r="H29" i="1" s="1"/>
  <c r="H30" i="1" l="1"/>
  <c r="H31" i="1" s="1"/>
  <c r="G31" i="1"/>
</calcChain>
</file>

<file path=xl/sharedStrings.xml><?xml version="1.0" encoding="utf-8"?>
<sst xmlns="http://schemas.openxmlformats.org/spreadsheetml/2006/main" count="48" uniqueCount="41">
  <si>
    <t>X</t>
    <phoneticPr fontId="1"/>
  </si>
  <si>
    <t>y</t>
    <phoneticPr fontId="1"/>
  </si>
  <si>
    <t>売上数量</t>
    <rPh sb="0" eb="2">
      <t>ウリアゲ</t>
    </rPh>
    <rPh sb="2" eb="4">
      <t>スウリョウ</t>
    </rPh>
    <phoneticPr fontId="1"/>
  </si>
  <si>
    <t>売上単価</t>
    <rPh sb="0" eb="2">
      <t>ウリアゲ</t>
    </rPh>
    <rPh sb="2" eb="4">
      <t>タンカ</t>
    </rPh>
    <phoneticPr fontId="1"/>
  </si>
  <si>
    <t>売上高</t>
    <rPh sb="0" eb="2">
      <t>ウリアゲ</t>
    </rPh>
    <rPh sb="2" eb="3">
      <t>ダカ</t>
    </rPh>
    <phoneticPr fontId="1"/>
  </si>
  <si>
    <t>仕入単価</t>
    <rPh sb="0" eb="2">
      <t>シイレ</t>
    </rPh>
    <rPh sb="2" eb="4">
      <t>タンカ</t>
    </rPh>
    <phoneticPr fontId="1"/>
  </si>
  <si>
    <t>仕入高</t>
    <rPh sb="0" eb="2">
      <t>シイレ</t>
    </rPh>
    <rPh sb="2" eb="3">
      <t>ダカ</t>
    </rPh>
    <phoneticPr fontId="1"/>
  </si>
  <si>
    <t>固定費</t>
    <rPh sb="0" eb="3">
      <t>コテイヒ</t>
    </rPh>
    <phoneticPr fontId="1"/>
  </si>
  <si>
    <t>粗利益</t>
    <rPh sb="0" eb="3">
      <t>アラリエキ</t>
    </rPh>
    <phoneticPr fontId="1"/>
  </si>
  <si>
    <t>利益</t>
    <rPh sb="0" eb="2">
      <t>リエキ</t>
    </rPh>
    <phoneticPr fontId="1"/>
  </si>
  <si>
    <t>入力</t>
    <rPh sb="0" eb="2">
      <t>ニュウリョク</t>
    </rPh>
    <phoneticPr fontId="1"/>
  </si>
  <si>
    <t>x/2</t>
  </si>
  <si>
    <t>売上数量×売上単価</t>
    <rPh sb="5" eb="7">
      <t>ウリアゲ</t>
    </rPh>
    <rPh sb="7" eb="9">
      <t>タンカ</t>
    </rPh>
    <phoneticPr fontId="1"/>
  </si>
  <si>
    <t>売上数量×仕入単価</t>
    <rPh sb="5" eb="7">
      <t>シイレ</t>
    </rPh>
    <rPh sb="7" eb="9">
      <t>タンカ</t>
    </rPh>
    <phoneticPr fontId="1"/>
  </si>
  <si>
    <t>売上高－仕入高</t>
    <rPh sb="0" eb="2">
      <t>ウリアゲ</t>
    </rPh>
    <rPh sb="2" eb="3">
      <t>ダカ</t>
    </rPh>
    <rPh sb="4" eb="6">
      <t>シイレ</t>
    </rPh>
    <rPh sb="6" eb="7">
      <t>ダカ</t>
    </rPh>
    <phoneticPr fontId="1"/>
  </si>
  <si>
    <t>粗利益－固定費</t>
    <rPh sb="0" eb="3">
      <t>アラリエキ</t>
    </rPh>
    <rPh sb="4" eb="7">
      <t>コテイヒ</t>
    </rPh>
    <phoneticPr fontId="1"/>
  </si>
  <si>
    <t>固定費／（1-変動費率）</t>
    <rPh sb="0" eb="3">
      <t>コテイヒ</t>
    </rPh>
    <rPh sb="7" eb="9">
      <t>ヘンドウ</t>
    </rPh>
    <rPh sb="9" eb="10">
      <t>ヒ</t>
    </rPh>
    <rPh sb="10" eb="11">
      <t>リツ</t>
    </rPh>
    <phoneticPr fontId="1"/>
  </si>
  <si>
    <t>損益分岐点</t>
    <rPh sb="0" eb="2">
      <t>ソンエキ</t>
    </rPh>
    <rPh sb="2" eb="5">
      <t>ブンキテン</t>
    </rPh>
    <phoneticPr fontId="1"/>
  </si>
  <si>
    <t>同売上数量</t>
    <rPh sb="0" eb="1">
      <t>ドウ</t>
    </rPh>
    <rPh sb="1" eb="3">
      <t>ウリアゲ</t>
    </rPh>
    <rPh sb="3" eb="5">
      <t>スウリョウ</t>
    </rPh>
    <phoneticPr fontId="1"/>
  </si>
  <si>
    <t>変動費率</t>
    <rPh sb="0" eb="2">
      <t>ヘンドウ</t>
    </rPh>
    <rPh sb="2" eb="3">
      <t>ヒ</t>
    </rPh>
    <rPh sb="3" eb="4">
      <t>リツ</t>
    </rPh>
    <phoneticPr fontId="1"/>
  </si>
  <si>
    <t>損益分岐点／売上単価</t>
    <rPh sb="0" eb="2">
      <t>ソンエキ</t>
    </rPh>
    <rPh sb="2" eb="5">
      <t>ブンキテン</t>
    </rPh>
    <rPh sb="6" eb="8">
      <t>ウリアゲ</t>
    </rPh>
    <rPh sb="8" eb="10">
      <t>タンカ</t>
    </rPh>
    <phoneticPr fontId="1"/>
  </si>
  <si>
    <t>仕入高／売上高</t>
    <rPh sb="0" eb="2">
      <t>シイレ</t>
    </rPh>
    <rPh sb="2" eb="3">
      <t>ダカ</t>
    </rPh>
    <rPh sb="4" eb="6">
      <t>ウリアゲ</t>
    </rPh>
    <rPh sb="6" eb="7">
      <t>ダカ</t>
    </rPh>
    <phoneticPr fontId="1"/>
  </si>
  <si>
    <t>例２　損益分岐点</t>
    <rPh sb="0" eb="1">
      <t>レイ</t>
    </rPh>
    <rPh sb="3" eb="5">
      <t>ソンエキ</t>
    </rPh>
    <rPh sb="5" eb="8">
      <t>ブンキテン</t>
    </rPh>
    <phoneticPr fontId="1"/>
  </si>
  <si>
    <t>例３　採算計算</t>
    <rPh sb="0" eb="1">
      <t>レイ</t>
    </rPh>
    <rPh sb="3" eb="5">
      <t>サイサン</t>
    </rPh>
    <rPh sb="5" eb="7">
      <t>ケイサン</t>
    </rPh>
    <phoneticPr fontId="1"/>
  </si>
  <si>
    <t>取得価額</t>
    <rPh sb="0" eb="2">
      <t>シュトク</t>
    </rPh>
    <rPh sb="2" eb="4">
      <t>カガク</t>
    </rPh>
    <phoneticPr fontId="1"/>
  </si>
  <si>
    <t>毎年の利益</t>
    <rPh sb="0" eb="2">
      <t>マイトシ</t>
    </rPh>
    <rPh sb="3" eb="5">
      <t>リエキ</t>
    </rPh>
    <phoneticPr fontId="1"/>
  </si>
  <si>
    <t>利益の現在価値</t>
    <rPh sb="0" eb="2">
      <t>リエキ</t>
    </rPh>
    <rPh sb="3" eb="5">
      <t>ゲンザイ</t>
    </rPh>
    <rPh sb="5" eb="7">
      <t>カチ</t>
    </rPh>
    <phoneticPr fontId="1"/>
  </si>
  <si>
    <t>現在価値の累積</t>
    <rPh sb="0" eb="2">
      <t>ゲンザイ</t>
    </rPh>
    <rPh sb="2" eb="4">
      <t>カチ</t>
    </rPh>
    <rPh sb="5" eb="7">
      <t>ルイセキ</t>
    </rPh>
    <phoneticPr fontId="1"/>
  </si>
  <si>
    <t>1年後</t>
    <rPh sb="1" eb="3">
      <t>ネンゴ</t>
    </rPh>
    <phoneticPr fontId="1"/>
  </si>
  <si>
    <t>金利</t>
    <rPh sb="0" eb="2">
      <t>キンリ</t>
    </rPh>
    <phoneticPr fontId="1"/>
  </si>
  <si>
    <t>3年後</t>
    <rPh sb="1" eb="3">
      <t>ネンゴ</t>
    </rPh>
    <phoneticPr fontId="1"/>
  </si>
  <si>
    <t>4年後</t>
    <rPh sb="1" eb="3">
      <t>ネンゴ</t>
    </rPh>
    <phoneticPr fontId="1"/>
  </si>
  <si>
    <t>2年後</t>
    <rPh sb="1" eb="3">
      <t>ネンゴ</t>
    </rPh>
    <phoneticPr fontId="1"/>
  </si>
  <si>
    <t>5年後</t>
    <rPh sb="1" eb="3">
      <t>ネンゴ</t>
    </rPh>
    <phoneticPr fontId="1"/>
  </si>
  <si>
    <t>回収</t>
    <rPh sb="0" eb="2">
      <t>カイシュウ</t>
    </rPh>
    <phoneticPr fontId="1"/>
  </si>
  <si>
    <t>Σ（現在価値）</t>
    <rPh sb="2" eb="4">
      <t>ゲンザイ</t>
    </rPh>
    <rPh sb="4" eb="6">
      <t>カチ</t>
    </rPh>
    <phoneticPr fontId="1"/>
  </si>
  <si>
    <t>累積－取得価額</t>
    <rPh sb="0" eb="2">
      <t>ルイセキ</t>
    </rPh>
    <rPh sb="3" eb="5">
      <t>シュトク</t>
    </rPh>
    <rPh sb="5" eb="7">
      <t>カガク</t>
    </rPh>
    <phoneticPr fontId="1"/>
  </si>
  <si>
    <t>現価係数</t>
    <phoneticPr fontId="1"/>
  </si>
  <si>
    <t>利益*現価係数</t>
    <rPh sb="0" eb="2">
      <t>リエキ</t>
    </rPh>
    <phoneticPr fontId="1"/>
  </si>
  <si>
    <r>
      <t>１／（１＋金利）</t>
    </r>
    <r>
      <rPr>
        <vertAlign val="superscript"/>
        <sz val="11"/>
        <color theme="1"/>
        <rFont val="ＭＳ Ｐゴシック"/>
        <family val="3"/>
        <charset val="128"/>
        <scheme val="minor"/>
      </rPr>
      <t>年</t>
    </r>
    <rPh sb="5" eb="7">
      <t>キンリ</t>
    </rPh>
    <rPh sb="8" eb="9">
      <t>ネン</t>
    </rPh>
    <phoneticPr fontId="1"/>
  </si>
  <si>
    <t>例１ ゴールシーキングの基本　</t>
    <rPh sb="0" eb="1">
      <t>レイ</t>
    </rPh>
    <rPh sb="12" eb="14">
      <t>キホン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</si>
</sst>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8" formatCode="0.000"/>
  </numFmts>
  <fonts count="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vertAlign val="superscript"/>
      <sz val="11"/>
      <color theme="1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66FFFF"/>
        <bgColor indexed="64"/>
      </patternFill>
    </fill>
    <fill>
      <patternFill patternType="solid">
        <fgColor rgb="FFFF99CC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0" fillId="0" borderId="0" xfId="0" quotePrefix="1">
      <alignment vertical="center"/>
    </xf>
    <xf numFmtId="0" fontId="0" fillId="0" borderId="0" xfId="0" applyFill="1">
      <alignment vertical="center"/>
    </xf>
    <xf numFmtId="0" fontId="0" fillId="2" borderId="0" xfId="0" applyFill="1">
      <alignment vertical="center"/>
    </xf>
    <xf numFmtId="0" fontId="0" fillId="0" borderId="0" xfId="0" quotePrefix="1" applyFill="1">
      <alignment vertical="center"/>
    </xf>
    <xf numFmtId="0" fontId="0" fillId="3" borderId="0" xfId="0" quotePrefix="1" applyFill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2" fontId="0" fillId="0" borderId="0" xfId="0" quotePrefix="1" applyNumberFormat="1">
      <alignment vertical="center"/>
    </xf>
    <xf numFmtId="178" fontId="0" fillId="0" borderId="0" xfId="0" applyNumberFormat="1" applyFill="1">
      <alignment vertical="center"/>
    </xf>
    <xf numFmtId="2" fontId="0" fillId="0" borderId="0" xfId="0" quotePrefix="1" applyNumberFormat="1" applyFill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99CC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tabSelected="1" zoomScaleNormal="100" workbookViewId="0">
      <selection activeCell="F8" sqref="F8"/>
    </sheetView>
  </sheetViews>
  <sheetFormatPr defaultRowHeight="13.5" x14ac:dyDescent="0.15"/>
  <cols>
    <col min="1" max="1" width="4.75" customWidth="1"/>
    <col min="2" max="2" width="15.75" customWidth="1"/>
    <col min="3" max="3" width="16.125" customWidth="1"/>
    <col min="4" max="4" width="8.875" customWidth="1"/>
    <col min="5" max="5" width="8.125" customWidth="1"/>
    <col min="6" max="6" width="8.625" customWidth="1"/>
    <col min="7" max="7" width="7.875" customWidth="1"/>
    <col min="8" max="8" width="8.375" customWidth="1"/>
  </cols>
  <sheetData>
    <row r="1" spans="1:5" x14ac:dyDescent="0.15">
      <c r="A1" t="s">
        <v>40</v>
      </c>
    </row>
    <row r="3" spans="1:5" x14ac:dyDescent="0.15">
      <c r="B3" t="s">
        <v>0</v>
      </c>
      <c r="C3" t="s">
        <v>10</v>
      </c>
      <c r="D3" s="3">
        <v>100</v>
      </c>
    </row>
    <row r="4" spans="1:5" x14ac:dyDescent="0.15">
      <c r="B4" t="s">
        <v>1</v>
      </c>
      <c r="C4" t="s">
        <v>11</v>
      </c>
      <c r="D4" s="5">
        <f>D3/2</f>
        <v>50</v>
      </c>
    </row>
    <row r="6" spans="1:5" x14ac:dyDescent="0.15">
      <c r="A6" s="6"/>
      <c r="B6" s="6"/>
      <c r="C6" s="6"/>
      <c r="D6" s="6"/>
      <c r="E6" s="6"/>
    </row>
    <row r="7" spans="1:5" x14ac:dyDescent="0.15">
      <c r="A7" t="s">
        <v>22</v>
      </c>
      <c r="C7" s="7"/>
    </row>
    <row r="9" spans="1:5" x14ac:dyDescent="0.15">
      <c r="B9" t="s">
        <v>2</v>
      </c>
      <c r="C9" t="s">
        <v>10</v>
      </c>
      <c r="D9" s="2">
        <v>100</v>
      </c>
    </row>
    <row r="10" spans="1:5" x14ac:dyDescent="0.15">
      <c r="B10" t="s">
        <v>3</v>
      </c>
      <c r="C10" t="s">
        <v>10</v>
      </c>
      <c r="D10">
        <v>10</v>
      </c>
    </row>
    <row r="11" spans="1:5" x14ac:dyDescent="0.15">
      <c r="B11" t="s">
        <v>4</v>
      </c>
      <c r="C11" t="s">
        <v>12</v>
      </c>
      <c r="D11" s="1">
        <f>D9*D10</f>
        <v>1000</v>
      </c>
    </row>
    <row r="12" spans="1:5" x14ac:dyDescent="0.15">
      <c r="B12" t="s">
        <v>5</v>
      </c>
      <c r="C12" t="s">
        <v>10</v>
      </c>
      <c r="D12" s="2">
        <v>6</v>
      </c>
    </row>
    <row r="13" spans="1:5" x14ac:dyDescent="0.15">
      <c r="B13" t="s">
        <v>6</v>
      </c>
      <c r="C13" t="s">
        <v>13</v>
      </c>
      <c r="D13" s="1">
        <f>D9*D12</f>
        <v>600</v>
      </c>
    </row>
    <row r="14" spans="1:5" x14ac:dyDescent="0.15">
      <c r="B14" t="s">
        <v>19</v>
      </c>
      <c r="C14" t="s">
        <v>21</v>
      </c>
      <c r="D14" s="1">
        <f>D13/D11</f>
        <v>0.6</v>
      </c>
    </row>
    <row r="15" spans="1:5" x14ac:dyDescent="0.15">
      <c r="B15" t="s">
        <v>8</v>
      </c>
      <c r="C15" t="s">
        <v>14</v>
      </c>
      <c r="D15" s="1">
        <f>D11-D13</f>
        <v>400</v>
      </c>
    </row>
    <row r="16" spans="1:5" x14ac:dyDescent="0.15">
      <c r="B16" t="s">
        <v>7</v>
      </c>
      <c r="C16" t="s">
        <v>10</v>
      </c>
      <c r="D16">
        <v>300</v>
      </c>
    </row>
    <row r="17" spans="1:9" x14ac:dyDescent="0.15">
      <c r="B17" t="s">
        <v>9</v>
      </c>
      <c r="C17" t="s">
        <v>15</v>
      </c>
      <c r="D17" s="4">
        <f>D15-D16</f>
        <v>100</v>
      </c>
    </row>
    <row r="18" spans="1:9" x14ac:dyDescent="0.15">
      <c r="B18" t="s">
        <v>17</v>
      </c>
      <c r="C18" t="s">
        <v>16</v>
      </c>
      <c r="D18" s="1">
        <f>D16/(1-D14)</f>
        <v>750</v>
      </c>
    </row>
    <row r="19" spans="1:9" x14ac:dyDescent="0.15">
      <c r="B19" t="s">
        <v>18</v>
      </c>
      <c r="C19" t="s">
        <v>20</v>
      </c>
      <c r="D19" s="1">
        <f>D18/D10</f>
        <v>75</v>
      </c>
    </row>
    <row r="21" spans="1:9" x14ac:dyDescent="0.1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15">
      <c r="A22" t="s">
        <v>23</v>
      </c>
    </row>
    <row r="24" spans="1:9" x14ac:dyDescent="0.15">
      <c r="B24" t="s">
        <v>29</v>
      </c>
      <c r="C24" t="s">
        <v>10</v>
      </c>
      <c r="D24" s="9">
        <v>0.1</v>
      </c>
    </row>
    <row r="25" spans="1:9" x14ac:dyDescent="0.15">
      <c r="B25" t="s">
        <v>24</v>
      </c>
      <c r="C25" t="s">
        <v>10</v>
      </c>
      <c r="D25">
        <v>1000</v>
      </c>
    </row>
    <row r="26" spans="1:9" x14ac:dyDescent="0.15">
      <c r="D26" s="6" t="s">
        <v>28</v>
      </c>
      <c r="E26" s="6" t="s">
        <v>32</v>
      </c>
      <c r="F26" s="6" t="s">
        <v>30</v>
      </c>
      <c r="G26" s="6" t="s">
        <v>31</v>
      </c>
      <c r="H26" s="6" t="s">
        <v>33</v>
      </c>
    </row>
    <row r="27" spans="1:9" x14ac:dyDescent="0.15">
      <c r="B27" t="s">
        <v>25</v>
      </c>
      <c r="C27" t="s">
        <v>10</v>
      </c>
      <c r="D27">
        <v>200</v>
      </c>
      <c r="E27">
        <v>300</v>
      </c>
      <c r="F27">
        <v>500</v>
      </c>
      <c r="G27">
        <v>300</v>
      </c>
      <c r="H27">
        <v>200</v>
      </c>
    </row>
    <row r="28" spans="1:9" ht="15.75" x14ac:dyDescent="0.15">
      <c r="B28" t="s">
        <v>37</v>
      </c>
      <c r="C28" t="s">
        <v>39</v>
      </c>
      <c r="D28" s="8">
        <f>1/(1+$D$24)</f>
        <v>0.90909090909090906</v>
      </c>
      <c r="E28" s="8">
        <f>D28/(1+$D$24)</f>
        <v>0.82644628099173545</v>
      </c>
      <c r="F28" s="8">
        <f>E28/(1+$D$24)</f>
        <v>0.75131480090157765</v>
      </c>
      <c r="G28" s="8">
        <f>F28/(1+$D$24)</f>
        <v>0.68301345536507052</v>
      </c>
      <c r="H28" s="8">
        <f>G28/(1+$D$24)</f>
        <v>0.62092132305915493</v>
      </c>
    </row>
    <row r="29" spans="1:9" ht="15.75" x14ac:dyDescent="0.15">
      <c r="B29" t="s">
        <v>26</v>
      </c>
      <c r="C29" t="s">
        <v>38</v>
      </c>
      <c r="D29" s="8">
        <f>D27*D28</f>
        <v>181.81818181818181</v>
      </c>
      <c r="E29" s="8">
        <f>E27*E28</f>
        <v>247.93388429752065</v>
      </c>
      <c r="F29" s="8">
        <f>F27*F28</f>
        <v>375.65740045078883</v>
      </c>
      <c r="G29" s="8">
        <f>G27*G28</f>
        <v>204.90403660952114</v>
      </c>
      <c r="H29" s="8">
        <f>H27*H28</f>
        <v>124.18426461183098</v>
      </c>
    </row>
    <row r="30" spans="1:9" x14ac:dyDescent="0.15">
      <c r="B30" t="s">
        <v>27</v>
      </c>
      <c r="C30" t="s">
        <v>35</v>
      </c>
      <c r="D30" s="8">
        <f>D29</f>
        <v>181.81818181818181</v>
      </c>
      <c r="E30" s="8">
        <f>D30+E29</f>
        <v>429.75206611570246</v>
      </c>
      <c r="F30" s="8">
        <f>E30+F29</f>
        <v>805.40946656649135</v>
      </c>
      <c r="G30" s="8">
        <f>F30+G29</f>
        <v>1010.3135031760125</v>
      </c>
      <c r="H30" s="8">
        <f>G30+H29</f>
        <v>1134.4977677878435</v>
      </c>
    </row>
    <row r="31" spans="1:9" x14ac:dyDescent="0.15">
      <c r="B31" t="s">
        <v>34</v>
      </c>
      <c r="C31" t="s">
        <v>36</v>
      </c>
      <c r="D31" s="8">
        <f>D30-$D$25</f>
        <v>-818.18181818181824</v>
      </c>
      <c r="E31" s="8">
        <f>E30-$D$25</f>
        <v>-570.24793388429748</v>
      </c>
      <c r="F31" s="8">
        <f>F30-$D$25</f>
        <v>-194.59053343350865</v>
      </c>
      <c r="G31" s="8">
        <f>G30-$D$25</f>
        <v>10.313503176012546</v>
      </c>
      <c r="H31" s="10">
        <f>H30-$D$25</f>
        <v>134.49776778784349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kogures</dc:creator>
  <cp:lastModifiedBy>kogures</cp:lastModifiedBy>
  <dcterms:created xsi:type="dcterms:W3CDTF">2017-09-22T01:56:58Z</dcterms:created>
  <dcterms:modified xsi:type="dcterms:W3CDTF">2017-09-22T07:26:35Z</dcterms:modified>
</cp:coreProperties>
</file>